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Media\Drop Box\Dropbox\Dropbox\CS&amp;C Media\Transformation Docs\"/>
    </mc:Choice>
  </mc:AlternateContent>
  <bookViews>
    <workbookView xWindow="0" yWindow="0" windowWidth="13800" windowHeight="4080" tabRatio="500" activeTab="1"/>
  </bookViews>
  <sheets>
    <sheet name="Women Diet Plan" sheetId="1" r:id="rId1"/>
    <sheet name="Men Diet Plan" sheetId="2" r:id="rId2"/>
  </sheets>
  <definedNames>
    <definedName name="protein" localSheetId="1">#REF!</definedName>
    <definedName name="protein">#REF!</definedName>
  </definedNames>
  <calcPr calcId="162913"/>
  <webPublishing allowPng="1" targetScreenSize="1024x768" dpi="72" codePage="10000"/>
</workbook>
</file>

<file path=xl/calcChain.xml><?xml version="1.0" encoding="utf-8"?>
<calcChain xmlns="http://schemas.openxmlformats.org/spreadsheetml/2006/main">
  <c r="G17" i="2" l="1"/>
  <c r="E17" i="2"/>
  <c r="C17" i="2"/>
  <c r="G17" i="1"/>
  <c r="E17" i="1"/>
  <c r="C17" i="1"/>
  <c r="B7" i="2" l="1"/>
  <c r="B8" i="2" s="1"/>
  <c r="B7" i="1"/>
  <c r="B8" i="1" s="1"/>
  <c r="H18" i="1" l="1"/>
  <c r="F18" i="1"/>
  <c r="D18" i="1"/>
  <c r="B10" i="2"/>
  <c r="F19" i="2"/>
  <c r="D19" i="2"/>
  <c r="H18" i="2"/>
  <c r="F18" i="2"/>
  <c r="D18" i="2"/>
  <c r="H19" i="2"/>
  <c r="B10" i="1"/>
  <c r="H19" i="1"/>
  <c r="F19" i="1"/>
  <c r="D19" i="1"/>
  <c r="H16" i="2" l="1"/>
  <c r="H15" i="2"/>
  <c r="H14" i="2"/>
  <c r="D14" i="2"/>
  <c r="D15" i="2"/>
  <c r="D16" i="2"/>
  <c r="F14" i="2"/>
  <c r="F16" i="2"/>
  <c r="F15" i="2"/>
  <c r="F16" i="1"/>
  <c r="F14" i="1"/>
  <c r="F15" i="1"/>
  <c r="D16" i="1"/>
  <c r="D15" i="1"/>
  <c r="D14" i="1"/>
  <c r="H15" i="1"/>
  <c r="H14" i="1"/>
  <c r="H16" i="1"/>
</calcChain>
</file>

<file path=xl/sharedStrings.xml><?xml version="1.0" encoding="utf-8"?>
<sst xmlns="http://schemas.openxmlformats.org/spreadsheetml/2006/main" count="117" uniqueCount="52">
  <si>
    <t>Age</t>
  </si>
  <si>
    <t>Daily Calorie Needs Calculator</t>
  </si>
  <si>
    <t>Sedentary (little or no exercise)</t>
  </si>
  <si>
    <t>Your Activity Level:</t>
  </si>
  <si>
    <t>BMR</t>
  </si>
  <si>
    <t>Activity Level</t>
  </si>
  <si>
    <t>Daily Calories</t>
  </si>
  <si>
    <t>Protein Goal grams</t>
  </si>
  <si>
    <t>Carb Goal grams</t>
  </si>
  <si>
    <t>Fat Goal grams</t>
  </si>
  <si>
    <t>%</t>
  </si>
  <si>
    <t>Daily Goals</t>
  </si>
  <si>
    <r>
      <t>Women</t>
    </r>
    <r>
      <rPr>
        <sz val="13"/>
        <color rgb="FF000000"/>
        <rFont val="Tahoma"/>
        <family val="2"/>
      </rPr>
      <t>:</t>
    </r>
  </si>
  <si>
    <t>Grams</t>
  </si>
  <si>
    <t>BMR x</t>
  </si>
  <si>
    <t>Extra active (very hard exercise/sports &amp; physical job)</t>
  </si>
  <si>
    <t>Lightly active (light exercise/sports 1-3/wk)</t>
  </si>
  <si>
    <t>Moderately active (moderate exercise/sports 3-5/wk)</t>
  </si>
  <si>
    <t>Very active (hard exercise/sports 6-7/wk)</t>
  </si>
  <si>
    <t xml:space="preserve"> BMR = 655 + ( 4.35 x weight in pounds ) + ( 4.7 x height in inches ) - ( 4.7 x age in years )</t>
  </si>
  <si>
    <t>BMR = 66 + ( 6.23 x weight in pounds ) + ( 12.7 x height in inches ) - ( 6.8 x age in year )</t>
  </si>
  <si>
    <t>Weekly Gain/Loss</t>
  </si>
  <si>
    <t>Men</t>
  </si>
  <si>
    <t>Total</t>
  </si>
  <si>
    <t>Daily Maint. Cal.</t>
  </si>
  <si>
    <t>Macro Recommendations</t>
  </si>
  <si>
    <t>Protein</t>
  </si>
  <si>
    <t>Carbs</t>
  </si>
  <si>
    <t>Fats</t>
  </si>
  <si>
    <t>Cutting + High Acivity</t>
  </si>
  <si>
    <t>Low Carb Cutting</t>
  </si>
  <si>
    <t>PN Body Types</t>
  </si>
  <si>
    <t>I Type</t>
  </si>
  <si>
    <t>V type</t>
  </si>
  <si>
    <t>O Type</t>
  </si>
  <si>
    <t>Growth/Maint. + High Activity</t>
  </si>
  <si>
    <t>BMR Formula</t>
  </si>
  <si>
    <t>Height (inches)</t>
  </si>
  <si>
    <t>Weight (lbs)</t>
  </si>
  <si>
    <t>Calorie +/-</t>
  </si>
  <si>
    <t>Calore +/- Adjustment</t>
  </si>
  <si>
    <t>Average Daily Calorie Goal</t>
  </si>
  <si>
    <t>Average Calorie Goal</t>
  </si>
  <si>
    <t>Phase:</t>
  </si>
  <si>
    <t>Very Low Carb / Rapid Loss</t>
  </si>
  <si>
    <t>-20%</t>
  </si>
  <si>
    <t>Personal Stats</t>
  </si>
  <si>
    <t>High Carb</t>
  </si>
  <si>
    <t>Low Carb</t>
  </si>
  <si>
    <t>Maintenance</t>
  </si>
  <si>
    <t>0</t>
  </si>
  <si>
    <t>Balanced Macros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</si>
</sst>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Tahoma"/>
      <family val="2"/>
    </font>
    <font>
      <b/>
      <sz val="14"/>
      <color rgb="FF000000"/>
      <name val="Tahoma"/>
      <family val="2"/>
    </font>
    <font>
      <sz val="12"/>
      <color theme="1"/>
      <name val="Tahoma"/>
      <family val="2"/>
    </font>
    <font>
      <b/>
      <sz val="13"/>
      <color rgb="FF000000"/>
      <name val="Tahoma"/>
      <family val="2"/>
    </font>
    <font>
      <sz val="13"/>
      <color rgb="FF000000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"/>
      <color rgb="FF000000"/>
      <name val="Tahoma"/>
      <family val="2"/>
    </font>
    <font>
      <b/>
      <sz val="14"/>
      <color theme="1"/>
      <name val="Tahoma"/>
      <family val="2"/>
    </font>
    <font>
      <b/>
      <sz val="14"/>
      <color rgb="FF000000"/>
      <name val="Tahoma"/>
      <family val="2"/>
    </font>
    <font>
      <sz val="12"/>
      <color rgb="FF000000"/>
      <name val="Tahoma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1"/>
      <color rgb="FFFF0000"/>
      <name val="Tahoma"/>
      <family val="2"/>
    </font>
    <font>
      <b/>
      <sz val="16"/>
      <color rgb="FFFF0000"/>
      <name val="Tahoma"/>
      <family val="2"/>
    </font>
    <font>
      <sz val="8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sz val="16"/>
      <name val="Tahoma"/>
      <family val="2"/>
    </font>
    <font>
      <sz val="12"/>
      <name val="Tahoma"/>
      <family val="2"/>
    </font>
    <font>
      <b/>
      <sz val="11"/>
      <color rgb="FFFF0000"/>
      <name val="Calibri"/>
      <family val="2"/>
      <scheme val="minor"/>
    </font>
    <font>
      <sz val="14"/>
      <color rgb="FFFF0000"/>
      <name val="Tahoma"/>
      <family val="2"/>
    </font>
    <font>
      <b/>
      <sz val="14"/>
      <color rgb="FFFF0000"/>
      <name val="Calibri"/>
      <family val="2"/>
      <scheme val="minor"/>
    </font>
    <font>
      <b/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FBFBF"/>
        <bgColor rgb="FFBFBFBF"/>
      </patternFill>
    </fill>
    <fill>
      <patternFill patternType="solid">
        <fgColor rgb="FFC2D69B"/>
        <bgColor rgb="FFC2D69B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84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3" fillId="0" borderId="0"/>
  </cellStyleXfs>
  <cellXfs count="91">
    <xf numFmtId="0" fontId="0" fillId="0" borderId="0" xfId="0"/>
    <xf numFmtId="0" fontId="5" fillId="0" borderId="0" xfId="0" applyFont="1" applyBorder="1"/>
    <xf numFmtId="0" fontId="16" fillId="0" borderId="2" xfId="0" applyFont="1" applyBorder="1"/>
    <xf numFmtId="0" fontId="15" fillId="0" borderId="0" xfId="0" applyFont="1" applyBorder="1"/>
    <xf numFmtId="0" fontId="16" fillId="0" borderId="4" xfId="0" applyFont="1" applyBorder="1"/>
    <xf numFmtId="0" fontId="15" fillId="0" borderId="5" xfId="0" applyFont="1" applyBorder="1"/>
    <xf numFmtId="0" fontId="12" fillId="3" borderId="10" xfId="0" applyFont="1" applyFill="1" applyBorder="1"/>
    <xf numFmtId="0" fontId="15" fillId="2" borderId="1" xfId="0" applyFont="1" applyFill="1" applyBorder="1"/>
    <xf numFmtId="1" fontId="15" fillId="2" borderId="1" xfId="0" applyNumberFormat="1" applyFont="1" applyFill="1" applyBorder="1"/>
    <xf numFmtId="1" fontId="15" fillId="2" borderId="7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15" fillId="2" borderId="7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4" fillId="4" borderId="4" xfId="0" applyFont="1" applyFill="1" applyBorder="1"/>
    <xf numFmtId="0" fontId="5" fillId="4" borderId="5" xfId="0" applyFont="1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7" fillId="5" borderId="1" xfId="0" applyFont="1" applyFill="1" applyBorder="1" applyProtection="1">
      <protection locked="0"/>
    </xf>
    <xf numFmtId="0" fontId="13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5" fillId="2" borderId="1" xfId="0" applyFont="1" applyFill="1" applyBorder="1" applyProtection="1"/>
    <xf numFmtId="0" fontId="14" fillId="3" borderId="14" xfId="0" applyFont="1" applyFill="1" applyBorder="1"/>
    <xf numFmtId="0" fontId="14" fillId="3" borderId="9" xfId="0" applyFont="1" applyFill="1" applyBorder="1"/>
    <xf numFmtId="0" fontId="17" fillId="5" borderId="7" xfId="0" applyNumberFormat="1" applyFont="1" applyFill="1" applyBorder="1" applyProtection="1">
      <protection locked="0"/>
    </xf>
    <xf numFmtId="0" fontId="11" fillId="3" borderId="1" xfId="0" applyFont="1" applyFill="1" applyBorder="1"/>
    <xf numFmtId="0" fontId="5" fillId="3" borderId="9" xfId="0" applyFont="1" applyFill="1" applyBorder="1" applyAlignment="1"/>
    <xf numFmtId="0" fontId="10" fillId="4" borderId="4" xfId="0" applyFont="1" applyFill="1" applyBorder="1"/>
    <xf numFmtId="0" fontId="6" fillId="4" borderId="4" xfId="0" applyFont="1" applyFill="1" applyBorder="1"/>
    <xf numFmtId="1" fontId="15" fillId="2" borderId="0" xfId="0" applyNumberFormat="1" applyFont="1" applyFill="1" applyBorder="1"/>
    <xf numFmtId="0" fontId="16" fillId="0" borderId="0" xfId="0" applyFont="1" applyBorder="1"/>
    <xf numFmtId="0" fontId="13" fillId="0" borderId="0" xfId="0" applyFont="1" applyBorder="1" applyAlignment="1">
      <alignment horizontal="right"/>
    </xf>
    <xf numFmtId="9" fontId="0" fillId="0" borderId="0" xfId="0" applyNumberFormat="1"/>
    <xf numFmtId="9" fontId="0" fillId="0" borderId="0" xfId="1" applyFont="1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4" fillId="3" borderId="8" xfId="0" applyFont="1" applyFill="1" applyBorder="1"/>
    <xf numFmtId="0" fontId="4" fillId="8" borderId="17" xfId="83" applyFont="1" applyFill="1" applyBorder="1" applyAlignment="1">
      <alignment horizontal="center"/>
    </xf>
    <xf numFmtId="0" fontId="4" fillId="8" borderId="19" xfId="83" applyFont="1" applyFill="1" applyBorder="1" applyAlignment="1">
      <alignment horizontal="center"/>
    </xf>
    <xf numFmtId="1" fontId="24" fillId="0" borderId="1" xfId="83" applyNumberFormat="1" applyFont="1" applyBorder="1"/>
    <xf numFmtId="0" fontId="3" fillId="0" borderId="0" xfId="83" applyFont="1" applyBorder="1" applyAlignment="1">
      <alignment horizontal="left"/>
    </xf>
    <xf numFmtId="0" fontId="25" fillId="0" borderId="0" xfId="83" applyFont="1" applyBorder="1"/>
    <xf numFmtId="1" fontId="18" fillId="0" borderId="0" xfId="83" applyNumberFormat="1" applyFont="1" applyBorder="1"/>
    <xf numFmtId="0" fontId="13" fillId="0" borderId="0" xfId="83" applyFont="1" applyBorder="1"/>
    <xf numFmtId="0" fontId="24" fillId="0" borderId="0" xfId="83" applyFont="1" applyBorder="1"/>
    <xf numFmtId="9" fontId="24" fillId="0" borderId="0" xfId="83" applyNumberFormat="1" applyFont="1" applyBorder="1" applyAlignment="1">
      <alignment horizontal="center" vertical="center"/>
    </xf>
    <xf numFmtId="1" fontId="18" fillId="0" borderId="25" xfId="83" applyNumberFormat="1" applyFont="1" applyBorder="1"/>
    <xf numFmtId="0" fontId="25" fillId="0" borderId="18" xfId="83" applyFont="1" applyBorder="1"/>
    <xf numFmtId="0" fontId="3" fillId="0" borderId="8" xfId="83" applyFont="1" applyBorder="1" applyAlignment="1">
      <alignment horizontal="left"/>
    </xf>
    <xf numFmtId="0" fontId="3" fillId="0" borderId="9" xfId="83" applyFont="1" applyBorder="1" applyAlignment="1">
      <alignment horizontal="left"/>
    </xf>
    <xf numFmtId="0" fontId="25" fillId="0" borderId="21" xfId="83" applyFont="1" applyBorder="1"/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24" xfId="83" applyFont="1" applyBorder="1"/>
    <xf numFmtId="0" fontId="5" fillId="0" borderId="13" xfId="0" applyFont="1" applyBorder="1" applyAlignment="1"/>
    <xf numFmtId="0" fontId="15" fillId="2" borderId="2" xfId="0" applyFont="1" applyFill="1" applyBorder="1"/>
    <xf numFmtId="0" fontId="24" fillId="0" borderId="2" xfId="83" applyFont="1" applyBorder="1"/>
    <xf numFmtId="0" fontId="25" fillId="0" borderId="26" xfId="83" applyFont="1" applyBorder="1" applyAlignment="1"/>
    <xf numFmtId="0" fontId="4" fillId="8" borderId="27" xfId="83" applyFont="1" applyFill="1" applyBorder="1" applyAlignment="1">
      <alignment horizontal="left"/>
    </xf>
    <xf numFmtId="0" fontId="4" fillId="8" borderId="28" xfId="83" applyFont="1" applyFill="1" applyBorder="1" applyAlignment="1">
      <alignment horizontal="center"/>
    </xf>
    <xf numFmtId="0" fontId="3" fillId="0" borderId="29" xfId="83" applyFont="1" applyBorder="1" applyAlignment="1">
      <alignment horizontal="left"/>
    </xf>
    <xf numFmtId="0" fontId="3" fillId="0" borderId="27" xfId="83" applyFont="1" applyBorder="1" applyAlignment="1">
      <alignment horizontal="left"/>
    </xf>
    <xf numFmtId="0" fontId="24" fillId="0" borderId="3" xfId="83" applyFont="1" applyBorder="1"/>
    <xf numFmtId="0" fontId="3" fillId="0" borderId="4" xfId="83" applyFont="1" applyBorder="1" applyAlignment="1">
      <alignment horizontal="left"/>
    </xf>
    <xf numFmtId="0" fontId="4" fillId="8" borderId="20" xfId="83" applyFont="1" applyFill="1" applyBorder="1" applyAlignment="1">
      <alignment horizontal="center"/>
    </xf>
    <xf numFmtId="0" fontId="13" fillId="7" borderId="1" xfId="83" applyFont="1" applyFill="1" applyBorder="1" applyAlignment="1"/>
    <xf numFmtId="0" fontId="25" fillId="0" borderId="31" xfId="83" applyFont="1" applyBorder="1" applyAlignment="1"/>
    <xf numFmtId="0" fontId="26" fillId="7" borderId="1" xfId="83" applyFont="1" applyFill="1" applyBorder="1" applyAlignment="1"/>
    <xf numFmtId="1" fontId="27" fillId="0" borderId="25" xfId="83" applyNumberFormat="1" applyFont="1" applyBorder="1"/>
    <xf numFmtId="0" fontId="28" fillId="0" borderId="5" xfId="83" applyFont="1" applyBorder="1"/>
    <xf numFmtId="1" fontId="27" fillId="0" borderId="30" xfId="83" applyNumberFormat="1" applyFont="1" applyBorder="1"/>
    <xf numFmtId="49" fontId="0" fillId="0" borderId="0" xfId="0" applyNumberFormat="1" applyAlignment="1">
      <alignment horizontal="right"/>
    </xf>
    <xf numFmtId="9" fontId="29" fillId="6" borderId="1" xfId="82" applyNumberFormat="1" applyFont="1" applyBorder="1" applyAlignment="1">
      <alignment horizontal="center" vertical="center"/>
    </xf>
    <xf numFmtId="0" fontId="16" fillId="10" borderId="32" xfId="83" applyFont="1" applyFill="1" applyBorder="1"/>
    <xf numFmtId="1" fontId="27" fillId="0" borderId="20" xfId="83" applyNumberFormat="1" applyFont="1" applyBorder="1"/>
    <xf numFmtId="9" fontId="30" fillId="9" borderId="22" xfId="83" applyNumberFormat="1" applyFont="1" applyFill="1" applyBorder="1" applyAlignment="1">
      <alignment horizontal="center"/>
    </xf>
    <xf numFmtId="9" fontId="30" fillId="9" borderId="19" xfId="83" applyNumberFormat="1" applyFont="1" applyFill="1" applyBorder="1" applyAlignment="1">
      <alignment horizontal="center"/>
    </xf>
    <xf numFmtId="9" fontId="30" fillId="9" borderId="20" xfId="83" applyNumberFormat="1" applyFont="1" applyFill="1" applyBorder="1" applyAlignment="1">
      <alignment horizontal="center"/>
    </xf>
    <xf numFmtId="9" fontId="30" fillId="9" borderId="17" xfId="83" applyNumberFormat="1" applyFont="1" applyFill="1" applyBorder="1" applyAlignment="1">
      <alignment horizontal="center"/>
    </xf>
    <xf numFmtId="1" fontId="27" fillId="0" borderId="23" xfId="83" applyNumberFormat="1" applyFont="1" applyBorder="1"/>
    <xf numFmtId="9" fontId="31" fillId="6" borderId="1" xfId="82" applyNumberFormat="1" applyFont="1" applyBorder="1" applyAlignment="1">
      <alignment horizontal="center" vertical="center"/>
    </xf>
    <xf numFmtId="1" fontId="32" fillId="0" borderId="1" xfId="83" applyNumberFormat="1" applyFont="1" applyBorder="1"/>
  </cellXfs>
  <cellStyles count="84">
    <cellStyle name="40% - Accent1" xfId="82" builtinId="3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  <cellStyle name="Normal 2" xfId="83"/>
    <cellStyle name="Percent" xfId="1" builtinId="5"/>
  </cellStyles>
  <dxfs count="0"/>
  <tableStyles count="0" defaultTableStyle="TableStyleMedium9" defaultPivotStyle="PivotStyleMedium4"/>
  <colors>
    <mruColors>
      <color rgb="FFFCC8E6"/>
      <color rgb="FFFBB7E3"/>
      <color rgb="FFFAA0E7"/>
      <color rgb="FFB095F5"/>
      <color rgb="FFD9C1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K18" sqref="K18"/>
    </sheetView>
  </sheetViews>
  <sheetFormatPr defaultColWidth="11" defaultRowHeight="15.6" x14ac:dyDescent="0.3"/>
  <cols>
    <col min="1" max="1" width="22.5" customWidth="1"/>
    <col min="2" max="2" width="13.69921875" customWidth="1"/>
    <col min="3" max="4" width="15.5" customWidth="1"/>
    <col min="5" max="5" width="15.796875" customWidth="1"/>
    <col min="6" max="6" width="18.296875" customWidth="1"/>
    <col min="7" max="7" width="10.796875" customWidth="1"/>
    <col min="8" max="8" width="10.5" customWidth="1"/>
  </cols>
  <sheetData>
    <row r="1" spans="1:8" ht="18" thickBot="1" x14ac:dyDescent="0.35">
      <c r="A1" s="28" t="s">
        <v>46</v>
      </c>
      <c r="B1" s="29"/>
      <c r="C1" s="63"/>
      <c r="D1" s="42" t="s">
        <v>36</v>
      </c>
      <c r="E1" s="25"/>
      <c r="F1" s="25"/>
      <c r="G1" s="25"/>
      <c r="H1" s="26"/>
    </row>
    <row r="2" spans="1:8" ht="17.399999999999999" thickBot="1" x14ac:dyDescent="0.35">
      <c r="A2" s="11" t="s">
        <v>0</v>
      </c>
      <c r="B2" s="27">
        <v>30</v>
      </c>
      <c r="C2" s="1"/>
      <c r="D2" s="30" t="s">
        <v>12</v>
      </c>
      <c r="E2" s="59" t="s">
        <v>19</v>
      </c>
      <c r="F2" s="60"/>
      <c r="G2" s="60"/>
      <c r="H2" s="61"/>
    </row>
    <row r="3" spans="1:8" ht="16.2" thickBot="1" x14ac:dyDescent="0.35">
      <c r="A3" s="7" t="s">
        <v>38</v>
      </c>
      <c r="B3" s="19">
        <v>155</v>
      </c>
      <c r="C3" s="1"/>
      <c r="D3" s="16"/>
      <c r="E3" s="16"/>
      <c r="F3" s="16"/>
      <c r="G3" s="16"/>
      <c r="H3" s="18"/>
    </row>
    <row r="4" spans="1:8" ht="18" thickBot="1" x14ac:dyDescent="0.35">
      <c r="A4" s="7" t="s">
        <v>37</v>
      </c>
      <c r="B4" s="19">
        <v>63</v>
      </c>
      <c r="C4" s="1"/>
      <c r="D4" s="6" t="s">
        <v>1</v>
      </c>
      <c r="E4" s="12"/>
      <c r="F4" s="12"/>
      <c r="G4" s="12"/>
      <c r="H4" s="13"/>
    </row>
    <row r="5" spans="1:8" ht="18.600000000000001" thickTop="1" thickBot="1" x14ac:dyDescent="0.35">
      <c r="A5" s="10" t="s">
        <v>5</v>
      </c>
      <c r="B5" s="19">
        <v>1.375</v>
      </c>
      <c r="C5" s="1"/>
      <c r="D5" s="14" t="s">
        <v>3</v>
      </c>
      <c r="E5" s="15"/>
      <c r="F5" s="15"/>
      <c r="G5" s="57" t="s">
        <v>6</v>
      </c>
      <c r="H5" s="58"/>
    </row>
    <row r="6" spans="1:8" ht="16.2" thickBot="1" x14ac:dyDescent="0.35">
      <c r="A6" s="17"/>
      <c r="B6" s="16"/>
      <c r="C6" s="1"/>
      <c r="D6" s="2" t="s">
        <v>2</v>
      </c>
      <c r="E6" s="3"/>
      <c r="F6" s="3"/>
      <c r="G6" s="22" t="s">
        <v>14</v>
      </c>
      <c r="H6" s="20">
        <v>1.2</v>
      </c>
    </row>
    <row r="7" spans="1:8" ht="16.2" thickBot="1" x14ac:dyDescent="0.35">
      <c r="A7" s="7" t="s">
        <v>4</v>
      </c>
      <c r="B7" s="24">
        <f>SUM(655+(4.35*B3)+(4.7*B4)-(4.7*B2))</f>
        <v>1484.35</v>
      </c>
      <c r="C7" s="1"/>
      <c r="D7" s="2" t="s">
        <v>16</v>
      </c>
      <c r="E7" s="3"/>
      <c r="F7" s="3"/>
      <c r="G7" s="22" t="s">
        <v>14</v>
      </c>
      <c r="H7" s="20">
        <v>1.25</v>
      </c>
    </row>
    <row r="8" spans="1:8" ht="16.2" thickBot="1" x14ac:dyDescent="0.35">
      <c r="A8" s="10" t="s">
        <v>24</v>
      </c>
      <c r="B8" s="8">
        <f>(B7*B5)</f>
        <v>2040.9812499999998</v>
      </c>
      <c r="C8" s="1"/>
      <c r="D8" s="2" t="s">
        <v>17</v>
      </c>
      <c r="E8" s="3"/>
      <c r="F8" s="3"/>
      <c r="G8" s="22" t="s">
        <v>14</v>
      </c>
      <c r="H8" s="20">
        <v>1.375</v>
      </c>
    </row>
    <row r="9" spans="1:8" ht="16.2" thickBot="1" x14ac:dyDescent="0.35">
      <c r="A9" s="7" t="s">
        <v>21</v>
      </c>
      <c r="B9" s="19">
        <v>-1</v>
      </c>
      <c r="C9" s="1"/>
      <c r="D9" s="2" t="s">
        <v>18</v>
      </c>
      <c r="E9" s="3"/>
      <c r="F9" s="3"/>
      <c r="G9" s="22" t="s">
        <v>14</v>
      </c>
      <c r="H9" s="20">
        <v>1.7250000000000001</v>
      </c>
    </row>
    <row r="10" spans="1:8" ht="16.2" thickBot="1" x14ac:dyDescent="0.35">
      <c r="A10" s="82" t="s">
        <v>41</v>
      </c>
      <c r="B10" s="9">
        <f>B8+(B9*500)</f>
        <v>1540.9812499999998</v>
      </c>
      <c r="C10" s="1"/>
      <c r="D10" s="4" t="s">
        <v>15</v>
      </c>
      <c r="E10" s="5"/>
      <c r="F10" s="5"/>
      <c r="G10" s="23" t="s">
        <v>14</v>
      </c>
      <c r="H10" s="21">
        <v>1.9</v>
      </c>
    </row>
    <row r="11" spans="1:8" ht="16.2" thickBot="1" x14ac:dyDescent="0.35">
      <c r="A11" s="17"/>
      <c r="B11" s="16"/>
      <c r="C11" s="1"/>
      <c r="D11" s="16"/>
      <c r="E11" s="16"/>
      <c r="F11" s="16"/>
      <c r="G11" s="16"/>
      <c r="H11" s="18"/>
    </row>
    <row r="12" spans="1:8" ht="18.600000000000001" thickBot="1" x14ac:dyDescent="0.4">
      <c r="A12" s="65"/>
      <c r="B12" s="50"/>
      <c r="C12" s="74" t="s">
        <v>43</v>
      </c>
      <c r="D12" s="75"/>
      <c r="E12" s="76" t="s">
        <v>43</v>
      </c>
      <c r="F12" s="75"/>
      <c r="G12" s="76" t="s">
        <v>43</v>
      </c>
      <c r="H12" s="66"/>
    </row>
    <row r="13" spans="1:8" ht="24" customHeight="1" thickBot="1" x14ac:dyDescent="0.35">
      <c r="A13" s="67" t="s">
        <v>11</v>
      </c>
      <c r="B13" s="53"/>
      <c r="C13" s="43" t="s">
        <v>10</v>
      </c>
      <c r="D13" s="44" t="s">
        <v>13</v>
      </c>
      <c r="E13" s="43" t="s">
        <v>10</v>
      </c>
      <c r="F13" s="44" t="s">
        <v>13</v>
      </c>
      <c r="G13" s="43" t="s">
        <v>10</v>
      </c>
      <c r="H13" s="68" t="s">
        <v>13</v>
      </c>
    </row>
    <row r="14" spans="1:8" ht="24" customHeight="1" thickBot="1" x14ac:dyDescent="0.4">
      <c r="A14" s="69" t="s">
        <v>7</v>
      </c>
      <c r="B14" s="56"/>
      <c r="C14" s="84">
        <v>0.3</v>
      </c>
      <c r="D14" s="83">
        <f>SUM($D$19*C14)/4</f>
        <v>153.07359374999999</v>
      </c>
      <c r="E14" s="84">
        <v>0.4</v>
      </c>
      <c r="F14" s="83">
        <f>SUM($F$19*E14)/4</f>
        <v>204.09812499999998</v>
      </c>
      <c r="G14" s="86">
        <v>0.3</v>
      </c>
      <c r="H14" s="88">
        <f>SUM($H$19*G14)/4</f>
        <v>153.07359374999999</v>
      </c>
    </row>
    <row r="15" spans="1:8" ht="24" customHeight="1" thickBot="1" x14ac:dyDescent="0.4">
      <c r="A15" s="70" t="s">
        <v>8</v>
      </c>
      <c r="B15" s="53"/>
      <c r="C15" s="85">
        <v>0.5</v>
      </c>
      <c r="D15" s="83">
        <f>SUM($D$19*C15)/4</f>
        <v>255.12265624999998</v>
      </c>
      <c r="E15" s="85">
        <v>0.2</v>
      </c>
      <c r="F15" s="83">
        <f t="shared" ref="F15" si="0">SUM($F$19*E15)/4</f>
        <v>102.04906249999999</v>
      </c>
      <c r="G15" s="87">
        <v>0.4</v>
      </c>
      <c r="H15" s="88">
        <f t="shared" ref="H15" si="1">SUM($H$19*G15)/4</f>
        <v>204.09812499999998</v>
      </c>
    </row>
    <row r="16" spans="1:8" ht="24" customHeight="1" thickBot="1" x14ac:dyDescent="0.4">
      <c r="A16" s="70" t="s">
        <v>9</v>
      </c>
      <c r="B16" s="53"/>
      <c r="C16" s="85">
        <v>0.2</v>
      </c>
      <c r="D16" s="83">
        <f>SUM($D$19*C16)/9</f>
        <v>45.355138888888888</v>
      </c>
      <c r="E16" s="85">
        <v>0.4</v>
      </c>
      <c r="F16" s="83">
        <f>SUM($F$19*E16)/9</f>
        <v>90.710277777777776</v>
      </c>
      <c r="G16" s="87">
        <v>0.3</v>
      </c>
      <c r="H16" s="88">
        <f>SUM($H$19*G16)/9</f>
        <v>68.032708333333332</v>
      </c>
    </row>
    <row r="17" spans="1:8" ht="24" customHeight="1" thickBot="1" x14ac:dyDescent="0.35">
      <c r="A17" s="65"/>
      <c r="B17" s="50" t="s">
        <v>23</v>
      </c>
      <c r="C17" s="51">
        <f>SUM(C14:C16)</f>
        <v>1</v>
      </c>
      <c r="D17" s="50"/>
      <c r="E17" s="51">
        <f>SUM(E14:E16)</f>
        <v>1</v>
      </c>
      <c r="F17" s="50"/>
      <c r="G17" s="51">
        <f>SUM(G14:G16)</f>
        <v>1</v>
      </c>
      <c r="H17" s="71"/>
    </row>
    <row r="18" spans="1:8" ht="25.95" customHeight="1" thickBot="1" x14ac:dyDescent="0.35">
      <c r="A18" s="54" t="s">
        <v>40</v>
      </c>
      <c r="B18" s="55"/>
      <c r="C18" s="89">
        <v>0</v>
      </c>
      <c r="D18" s="90">
        <f>($B$8*(1+C18)-$B$8)</f>
        <v>0</v>
      </c>
      <c r="E18" s="89">
        <v>0</v>
      </c>
      <c r="F18" s="90">
        <f>($B$8*(1+E18)-$B$8)</f>
        <v>0</v>
      </c>
      <c r="G18" s="89">
        <v>0</v>
      </c>
      <c r="H18" s="90">
        <f>($B$8*(1+G18)-$B$8)</f>
        <v>0</v>
      </c>
    </row>
    <row r="19" spans="1:8" ht="21" thickBot="1" x14ac:dyDescent="0.4">
      <c r="A19" s="72" t="s">
        <v>6</v>
      </c>
      <c r="B19" s="62"/>
      <c r="C19" s="52"/>
      <c r="D19" s="77">
        <f>$B$8*(1+C18)</f>
        <v>2040.9812499999998</v>
      </c>
      <c r="E19" s="78"/>
      <c r="F19" s="77">
        <f>$B$8*(1+E18)</f>
        <v>2040.9812499999998</v>
      </c>
      <c r="G19" s="78"/>
      <c r="H19" s="79">
        <f>$B$8*(1+G18)</f>
        <v>2040.9812499999998</v>
      </c>
    </row>
    <row r="21" spans="1:8" x14ac:dyDescent="0.3">
      <c r="A21" s="39" t="s">
        <v>25</v>
      </c>
      <c r="B21" s="38" t="s">
        <v>26</v>
      </c>
      <c r="C21" s="38" t="s">
        <v>27</v>
      </c>
      <c r="D21" s="38" t="s">
        <v>28</v>
      </c>
      <c r="E21" s="38" t="s">
        <v>39</v>
      </c>
    </row>
    <row r="22" spans="1:8" x14ac:dyDescent="0.3">
      <c r="A22" s="41" t="s">
        <v>35</v>
      </c>
      <c r="B22" s="36">
        <v>0.3</v>
      </c>
      <c r="C22" s="35">
        <v>0.5</v>
      </c>
      <c r="D22" s="36">
        <v>0.2</v>
      </c>
      <c r="E22" s="35">
        <v>0.15</v>
      </c>
    </row>
    <row r="23" spans="1:8" x14ac:dyDescent="0.3">
      <c r="A23" s="37" t="s">
        <v>29</v>
      </c>
      <c r="B23" s="36">
        <v>0.4</v>
      </c>
      <c r="C23" s="36">
        <v>0.4</v>
      </c>
      <c r="D23" s="36">
        <v>0.2</v>
      </c>
      <c r="E23" s="35">
        <v>-0.1</v>
      </c>
    </row>
    <row r="24" spans="1:8" x14ac:dyDescent="0.3">
      <c r="A24" s="37" t="s">
        <v>30</v>
      </c>
      <c r="B24" s="36">
        <v>0.35</v>
      </c>
      <c r="C24" s="36">
        <v>0.3</v>
      </c>
      <c r="D24" s="36">
        <v>0.35</v>
      </c>
      <c r="E24" s="35">
        <v>-0.15</v>
      </c>
    </row>
    <row r="25" spans="1:8" x14ac:dyDescent="0.3">
      <c r="A25" s="37" t="s">
        <v>44</v>
      </c>
      <c r="B25" s="36">
        <v>0.4</v>
      </c>
      <c r="C25" s="36">
        <v>0.2</v>
      </c>
      <c r="D25" s="36">
        <v>0.4</v>
      </c>
      <c r="E25" s="80" t="s">
        <v>45</v>
      </c>
    </row>
    <row r="26" spans="1:8" x14ac:dyDescent="0.3">
      <c r="A26" s="37" t="s">
        <v>51</v>
      </c>
      <c r="B26" s="36">
        <v>0.3</v>
      </c>
      <c r="C26" s="36">
        <v>0.4</v>
      </c>
      <c r="D26" s="36">
        <v>0.3</v>
      </c>
      <c r="E26" s="80" t="s">
        <v>50</v>
      </c>
    </row>
    <row r="28" spans="1:8" x14ac:dyDescent="0.3">
      <c r="A28" s="40" t="s">
        <v>31</v>
      </c>
    </row>
    <row r="29" spans="1:8" x14ac:dyDescent="0.3">
      <c r="A29" s="37" t="s">
        <v>32</v>
      </c>
      <c r="B29" s="36">
        <v>0.25</v>
      </c>
      <c r="C29" s="36">
        <v>0.55000000000000004</v>
      </c>
      <c r="D29" s="36">
        <v>0.2</v>
      </c>
    </row>
    <row r="30" spans="1:8" x14ac:dyDescent="0.3">
      <c r="A30" s="37" t="s">
        <v>33</v>
      </c>
      <c r="B30" s="36">
        <v>0.3</v>
      </c>
      <c r="C30" s="36">
        <v>0.4</v>
      </c>
      <c r="D30" s="36">
        <v>0.3</v>
      </c>
    </row>
    <row r="31" spans="1:8" x14ac:dyDescent="0.3">
      <c r="A31" s="37" t="s">
        <v>34</v>
      </c>
      <c r="B31" s="36">
        <v>0.35</v>
      </c>
      <c r="C31" s="36">
        <v>0.25</v>
      </c>
      <c r="D31" s="36">
        <v>0.4</v>
      </c>
    </row>
  </sheetData>
  <sheetProtection selectLockedCells="1"/>
  <mergeCells count="8">
    <mergeCell ref="A19:B19"/>
    <mergeCell ref="G5:H5"/>
    <mergeCell ref="E2:H2"/>
    <mergeCell ref="A14:B14"/>
    <mergeCell ref="A16:B16"/>
    <mergeCell ref="A15:B15"/>
    <mergeCell ref="A13:B13"/>
    <mergeCell ref="A18:B18"/>
  </mergeCells>
  <dataValidations count="2">
    <dataValidation allowBlank="1" showErrorMessage="1" sqref="B6:B11 A1:A9 F20:H1048576 A20:E20 A11 I1:XFD1048576 C1:H11 B1:B4 A27:E1048576"/>
    <dataValidation type="list" allowBlank="1" showErrorMessage="1" sqref="B5">
      <formula1>$H$6:$H$10</formula1>
    </dataValidation>
  </dataValidation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07" zoomScaleNormal="107" workbookViewId="0">
      <selection activeCell="C31" sqref="C31"/>
    </sheetView>
  </sheetViews>
  <sheetFormatPr defaultColWidth="11" defaultRowHeight="15.6" x14ac:dyDescent="0.3"/>
  <cols>
    <col min="1" max="1" width="21" customWidth="1"/>
    <col min="2" max="2" width="13" customWidth="1"/>
    <col min="3" max="3" width="10.59765625" customWidth="1"/>
    <col min="4" max="4" width="13" customWidth="1"/>
    <col min="5" max="5" width="15.796875" customWidth="1"/>
    <col min="6" max="6" width="20.69921875" customWidth="1"/>
    <col min="7" max="7" width="14.5" customWidth="1"/>
    <col min="8" max="8" width="12.5" customWidth="1"/>
  </cols>
  <sheetData>
    <row r="1" spans="1:8" ht="18" thickBot="1" x14ac:dyDescent="0.35">
      <c r="A1" s="28" t="s">
        <v>46</v>
      </c>
      <c r="B1" s="29"/>
      <c r="C1" s="63"/>
      <c r="D1" s="42" t="s">
        <v>36</v>
      </c>
      <c r="E1" s="25"/>
      <c r="F1" s="25"/>
      <c r="G1" s="25"/>
      <c r="H1" s="26"/>
    </row>
    <row r="2" spans="1:8" ht="17.399999999999999" thickBot="1" x14ac:dyDescent="0.35">
      <c r="A2" s="7" t="s">
        <v>0</v>
      </c>
      <c r="B2" s="27">
        <v>31</v>
      </c>
      <c r="C2" s="1"/>
      <c r="D2" s="31" t="s">
        <v>22</v>
      </c>
      <c r="E2" s="59" t="s">
        <v>20</v>
      </c>
      <c r="F2" s="60"/>
      <c r="G2" s="60"/>
      <c r="H2" s="61"/>
    </row>
    <row r="3" spans="1:8" ht="16.2" thickBot="1" x14ac:dyDescent="0.35">
      <c r="A3" s="7" t="s">
        <v>38</v>
      </c>
      <c r="B3" s="19">
        <v>173</v>
      </c>
      <c r="C3" s="1"/>
      <c r="D3" s="16"/>
      <c r="E3" s="16"/>
      <c r="F3" s="16"/>
      <c r="G3" s="16"/>
      <c r="H3" s="18"/>
    </row>
    <row r="4" spans="1:8" ht="18" thickBot="1" x14ac:dyDescent="0.35">
      <c r="A4" s="7" t="s">
        <v>37</v>
      </c>
      <c r="B4" s="19">
        <v>68</v>
      </c>
      <c r="C4" s="1"/>
      <c r="D4" s="6" t="s">
        <v>1</v>
      </c>
      <c r="E4" s="12"/>
      <c r="F4" s="12"/>
      <c r="G4" s="12"/>
      <c r="H4" s="13"/>
    </row>
    <row r="5" spans="1:8" ht="18.600000000000001" thickTop="1" thickBot="1" x14ac:dyDescent="0.35">
      <c r="A5" s="10" t="s">
        <v>5</v>
      </c>
      <c r="B5" s="19">
        <v>1.375</v>
      </c>
      <c r="C5" s="1"/>
      <c r="D5" s="14" t="s">
        <v>3</v>
      </c>
      <c r="E5" s="15"/>
      <c r="F5" s="15"/>
      <c r="G5" s="57" t="s">
        <v>6</v>
      </c>
      <c r="H5" s="58"/>
    </row>
    <row r="6" spans="1:8" ht="16.2" thickBot="1" x14ac:dyDescent="0.35">
      <c r="A6" s="17"/>
      <c r="B6" s="16"/>
      <c r="C6" s="1"/>
      <c r="D6" s="2" t="s">
        <v>2</v>
      </c>
      <c r="E6" s="3"/>
      <c r="F6" s="3"/>
      <c r="G6" s="22" t="s">
        <v>14</v>
      </c>
      <c r="H6" s="20">
        <v>1.2</v>
      </c>
    </row>
    <row r="7" spans="1:8" ht="16.2" thickBot="1" x14ac:dyDescent="0.35">
      <c r="A7" s="7" t="s">
        <v>4</v>
      </c>
      <c r="B7" s="24">
        <f>SUM(66+(6.23*B3)+(12.7*B4)-(6.8*B2))</f>
        <v>1796.59</v>
      </c>
      <c r="C7" s="1"/>
      <c r="D7" s="2" t="s">
        <v>16</v>
      </c>
      <c r="E7" s="3"/>
      <c r="F7" s="3"/>
      <c r="G7" s="22" t="s">
        <v>14</v>
      </c>
      <c r="H7" s="20">
        <v>1.25</v>
      </c>
    </row>
    <row r="8" spans="1:8" ht="16.2" thickBot="1" x14ac:dyDescent="0.35">
      <c r="A8" s="10" t="s">
        <v>24</v>
      </c>
      <c r="B8" s="8">
        <f>(B7*B5)</f>
        <v>2470.3112499999997</v>
      </c>
      <c r="C8" s="1"/>
      <c r="D8" s="2" t="s">
        <v>17</v>
      </c>
      <c r="E8" s="3"/>
      <c r="F8" s="3"/>
      <c r="G8" s="22" t="s">
        <v>14</v>
      </c>
      <c r="H8" s="20">
        <v>1.375</v>
      </c>
    </row>
    <row r="9" spans="1:8" ht="16.2" thickBot="1" x14ac:dyDescent="0.35">
      <c r="A9" s="7" t="s">
        <v>21</v>
      </c>
      <c r="B9" s="19">
        <v>-0.5</v>
      </c>
      <c r="C9" s="1"/>
      <c r="D9" s="2" t="s">
        <v>18</v>
      </c>
      <c r="E9" s="3"/>
      <c r="F9" s="3"/>
      <c r="G9" s="22" t="s">
        <v>14</v>
      </c>
      <c r="H9" s="20">
        <v>1.7250000000000001</v>
      </c>
    </row>
    <row r="10" spans="1:8" ht="16.2" thickBot="1" x14ac:dyDescent="0.35">
      <c r="A10" s="11" t="s">
        <v>42</v>
      </c>
      <c r="B10" s="9">
        <f>B8+(B9*500)</f>
        <v>2220.3112499999997</v>
      </c>
      <c r="C10" s="1"/>
      <c r="D10" s="4" t="s">
        <v>15</v>
      </c>
      <c r="E10" s="5"/>
      <c r="F10" s="5"/>
      <c r="G10" s="23" t="s">
        <v>14</v>
      </c>
      <c r="H10" s="21">
        <v>1.9</v>
      </c>
    </row>
    <row r="11" spans="1:8" ht="16.2" thickBot="1" x14ac:dyDescent="0.35">
      <c r="A11" s="64"/>
      <c r="B11" s="32"/>
      <c r="C11" s="1"/>
      <c r="D11" s="33"/>
      <c r="E11" s="5"/>
      <c r="F11" s="5"/>
      <c r="G11" s="34"/>
      <c r="H11" s="20"/>
    </row>
    <row r="12" spans="1:8" ht="18.600000000000001" thickBot="1" x14ac:dyDescent="0.4">
      <c r="A12" s="65"/>
      <c r="B12" s="50"/>
      <c r="C12" s="74" t="s">
        <v>43</v>
      </c>
      <c r="D12" s="75" t="s">
        <v>47</v>
      </c>
      <c r="E12" s="76" t="s">
        <v>43</v>
      </c>
      <c r="F12" s="75" t="s">
        <v>48</v>
      </c>
      <c r="G12" s="76" t="s">
        <v>43</v>
      </c>
      <c r="H12" s="66" t="s">
        <v>49</v>
      </c>
    </row>
    <row r="13" spans="1:8" ht="24" customHeight="1" thickBot="1" x14ac:dyDescent="0.35">
      <c r="A13" s="67" t="s">
        <v>11</v>
      </c>
      <c r="B13" s="53"/>
      <c r="C13" s="73" t="s">
        <v>10</v>
      </c>
      <c r="D13" s="44" t="s">
        <v>13</v>
      </c>
      <c r="E13" s="73" t="s">
        <v>10</v>
      </c>
      <c r="F13" s="44" t="s">
        <v>13</v>
      </c>
      <c r="G13" s="73" t="s">
        <v>10</v>
      </c>
      <c r="H13" s="68" t="s">
        <v>13</v>
      </c>
    </row>
    <row r="14" spans="1:8" ht="24" customHeight="1" thickBot="1" x14ac:dyDescent="0.4">
      <c r="A14" s="69" t="s">
        <v>7</v>
      </c>
      <c r="B14" s="56"/>
      <c r="C14" s="84">
        <v>0.3</v>
      </c>
      <c r="D14" s="83">
        <f>SUM($D$19*C14)/4</f>
        <v>213.06434531249997</v>
      </c>
      <c r="E14" s="84">
        <v>0.4</v>
      </c>
      <c r="F14" s="83">
        <f>SUM($F$19*E14)/4</f>
        <v>197.6249</v>
      </c>
      <c r="G14" s="86">
        <v>0.3</v>
      </c>
      <c r="H14" s="88">
        <f>SUM($H$19*G14)/4</f>
        <v>185.27334374999998</v>
      </c>
    </row>
    <row r="15" spans="1:8" ht="24" customHeight="1" thickBot="1" x14ac:dyDescent="0.4">
      <c r="A15" s="70" t="s">
        <v>8</v>
      </c>
      <c r="B15" s="53"/>
      <c r="C15" s="85">
        <v>0.5</v>
      </c>
      <c r="D15" s="83">
        <f>SUM($D$19*C15)/4</f>
        <v>355.10724218749993</v>
      </c>
      <c r="E15" s="85">
        <v>0.2</v>
      </c>
      <c r="F15" s="83">
        <f t="shared" ref="F15" si="0">SUM($F$19*E15)/4</f>
        <v>98.812449999999998</v>
      </c>
      <c r="G15" s="87">
        <v>0.4</v>
      </c>
      <c r="H15" s="88">
        <f t="shared" ref="H15" si="1">SUM($H$19*G15)/4</f>
        <v>247.03112499999997</v>
      </c>
    </row>
    <row r="16" spans="1:8" ht="24" customHeight="1" thickBot="1" x14ac:dyDescent="0.4">
      <c r="A16" s="70" t="s">
        <v>9</v>
      </c>
      <c r="B16" s="53"/>
      <c r="C16" s="85">
        <v>0.2</v>
      </c>
      <c r="D16" s="83">
        <f>SUM($D$19*C16)/9</f>
        <v>63.130176388888877</v>
      </c>
      <c r="E16" s="85">
        <v>0.4</v>
      </c>
      <c r="F16" s="83">
        <f>SUM($F$19*E16)/9</f>
        <v>87.833288888888887</v>
      </c>
      <c r="G16" s="87">
        <v>0.3</v>
      </c>
      <c r="H16" s="88">
        <f>SUM($H$19*G16)/9</f>
        <v>82.343708333333325</v>
      </c>
    </row>
    <row r="17" spans="1:8" ht="24" customHeight="1" thickBot="1" x14ac:dyDescent="0.35">
      <c r="A17" s="65"/>
      <c r="B17" s="50" t="s">
        <v>23</v>
      </c>
      <c r="C17" s="51">
        <f>SUM(C14:C16)</f>
        <v>1</v>
      </c>
      <c r="D17" s="50"/>
      <c r="E17" s="51">
        <f>SUM(E14:E16)</f>
        <v>1</v>
      </c>
      <c r="F17" s="50"/>
      <c r="G17" s="51">
        <f>SUM(G14:G16)</f>
        <v>1</v>
      </c>
      <c r="H17" s="71"/>
    </row>
    <row r="18" spans="1:8" ht="25.95" customHeight="1" thickBot="1" x14ac:dyDescent="0.35">
      <c r="A18" s="54" t="s">
        <v>40</v>
      </c>
      <c r="B18" s="55"/>
      <c r="C18" s="81">
        <v>0.15</v>
      </c>
      <c r="D18" s="45">
        <f>($B$8*(1+C18)-$B$8)</f>
        <v>370.54668749999973</v>
      </c>
      <c r="E18" s="81">
        <v>-0.2</v>
      </c>
      <c r="F18" s="45">
        <f>($B$8*(1+E18)-$B$8)</f>
        <v>-494.06224999999995</v>
      </c>
      <c r="G18" s="81">
        <v>0</v>
      </c>
      <c r="H18" s="45">
        <f>($B$8*(1+G18)-$B$8)</f>
        <v>0</v>
      </c>
    </row>
    <row r="19" spans="1:8" ht="21" thickBot="1" x14ac:dyDescent="0.4">
      <c r="A19" s="72" t="s">
        <v>6</v>
      </c>
      <c r="B19" s="62"/>
      <c r="C19" s="52"/>
      <c r="D19" s="77">
        <f>$B$8*(1+C18)</f>
        <v>2840.8579374999995</v>
      </c>
      <c r="E19" s="78"/>
      <c r="F19" s="77">
        <f>$B$8*(1+E18)</f>
        <v>1976.2489999999998</v>
      </c>
      <c r="G19" s="78"/>
      <c r="H19" s="79">
        <f>$B$8*(1+G18)</f>
        <v>2470.3112499999997</v>
      </c>
    </row>
    <row r="20" spans="1:8" ht="20.399999999999999" x14ac:dyDescent="0.35">
      <c r="A20" s="46"/>
      <c r="B20" s="47"/>
      <c r="C20" s="48"/>
      <c r="D20" s="48"/>
      <c r="E20" s="49"/>
      <c r="F20" s="48"/>
      <c r="G20" s="49"/>
      <c r="H20" s="48"/>
    </row>
    <row r="21" spans="1:8" x14ac:dyDescent="0.3">
      <c r="A21" s="39" t="s">
        <v>25</v>
      </c>
      <c r="B21" s="38" t="s">
        <v>26</v>
      </c>
      <c r="C21" s="38" t="s">
        <v>27</v>
      </c>
      <c r="D21" s="38" t="s">
        <v>28</v>
      </c>
      <c r="E21" s="38" t="s">
        <v>39</v>
      </c>
    </row>
    <row r="22" spans="1:8" ht="27.6" x14ac:dyDescent="0.3">
      <c r="A22" s="41" t="s">
        <v>35</v>
      </c>
      <c r="B22" s="36">
        <v>0.3</v>
      </c>
      <c r="C22" s="35">
        <v>0.5</v>
      </c>
      <c r="D22" s="36">
        <v>0.2</v>
      </c>
      <c r="E22" s="35">
        <v>0.15</v>
      </c>
    </row>
    <row r="23" spans="1:8" x14ac:dyDescent="0.3">
      <c r="A23" s="37" t="s">
        <v>29</v>
      </c>
      <c r="B23" s="36">
        <v>0.4</v>
      </c>
      <c r="C23" s="36">
        <v>0.4</v>
      </c>
      <c r="D23" s="36">
        <v>0.2</v>
      </c>
      <c r="E23" s="35">
        <v>-0.1</v>
      </c>
    </row>
    <row r="24" spans="1:8" x14ac:dyDescent="0.3">
      <c r="A24" s="37" t="s">
        <v>30</v>
      </c>
      <c r="B24" s="36">
        <v>0.35</v>
      </c>
      <c r="C24" s="36">
        <v>0.3</v>
      </c>
      <c r="D24" s="36">
        <v>0.35</v>
      </c>
      <c r="E24" s="35">
        <v>-0.15</v>
      </c>
    </row>
    <row r="25" spans="1:8" x14ac:dyDescent="0.3">
      <c r="A25" s="37" t="s">
        <v>44</v>
      </c>
      <c r="B25" s="36">
        <v>0.4</v>
      </c>
      <c r="C25" s="36">
        <v>0.2</v>
      </c>
      <c r="D25" s="36">
        <v>0.4</v>
      </c>
      <c r="E25" s="80" t="s">
        <v>45</v>
      </c>
    </row>
    <row r="26" spans="1:8" x14ac:dyDescent="0.3">
      <c r="A26" s="37" t="s">
        <v>51</v>
      </c>
      <c r="B26" s="36">
        <v>0.3</v>
      </c>
      <c r="C26" s="36">
        <v>0.4</v>
      </c>
      <c r="D26" s="36">
        <v>0.3</v>
      </c>
      <c r="E26" s="80" t="s">
        <v>50</v>
      </c>
    </row>
    <row r="28" spans="1:8" x14ac:dyDescent="0.3">
      <c r="A28" s="40" t="s">
        <v>31</v>
      </c>
    </row>
    <row r="29" spans="1:8" x14ac:dyDescent="0.3">
      <c r="A29" s="37" t="s">
        <v>32</v>
      </c>
      <c r="B29" s="36">
        <v>0.25</v>
      </c>
      <c r="C29" s="36">
        <v>0.55000000000000004</v>
      </c>
      <c r="D29" s="36">
        <v>0.2</v>
      </c>
    </row>
    <row r="30" spans="1:8" x14ac:dyDescent="0.3">
      <c r="A30" s="37" t="s">
        <v>33</v>
      </c>
      <c r="B30" s="36">
        <v>0.3</v>
      </c>
      <c r="C30" s="36">
        <v>0.4</v>
      </c>
      <c r="D30" s="36">
        <v>0.3</v>
      </c>
    </row>
    <row r="31" spans="1:8" x14ac:dyDescent="0.3">
      <c r="A31" s="37" t="s">
        <v>34</v>
      </c>
      <c r="B31" s="36">
        <v>0.35</v>
      </c>
      <c r="C31" s="36">
        <v>0.25</v>
      </c>
      <c r="D31" s="36">
        <v>0.4</v>
      </c>
    </row>
  </sheetData>
  <sheetProtection selectLockedCells="1"/>
  <mergeCells count="8">
    <mergeCell ref="A19:B19"/>
    <mergeCell ref="E2:H2"/>
    <mergeCell ref="G5:H5"/>
    <mergeCell ref="A13:B13"/>
    <mergeCell ref="A18:B18"/>
    <mergeCell ref="A15:B15"/>
    <mergeCell ref="A16:B16"/>
    <mergeCell ref="A14:B14"/>
  </mergeCells>
  <dataValidations xWindow="432" yWindow="447" count="2">
    <dataValidation allowBlank="1" showErrorMessage="1" sqref="B6:B11 C1:H11 A1:A11 B1:B4 A27:E31"/>
    <dataValidation type="list" allowBlank="1" showErrorMessage="1" sqref="B5">
      <formula1>$H$6:$H$10</formula1>
    </dataValidation>
  </dataValidation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 Diet Plan</vt:lpstr>
      <vt:lpstr>Men Diet Plan</vt:lpstr>
    </vt:vector>
  </TitlesOfParts>
  <Company>Harboursidefitness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Dave Christie</dc:creator>
  <cp:keywords/>
  <cp:lastModifiedBy>Matt</cp:lastModifiedBy>
  <dcterms:created xsi:type="dcterms:W3CDTF">2013-07-28T08:50:52Z</dcterms:created>
  <dcterms:modified xsi:type="dcterms:W3CDTF">2016-02-10T12:35:29Z</dcterms:modified>
</cp:coreProperties>
</file>